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<sst xmlns="http://schemas.openxmlformats.org/spreadsheetml/2006/main" count="102" uniqueCount="50">
  <si>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</si>
  <si>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</si>
  <si>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</si>
  <si>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</si>
  <si>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</si>
  <si>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</si>
  <si>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</si>
  <si>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</si>
  <si>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</si>
  <si>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</si>
  <si>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</si>
  <si>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</si>
  <si>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</si>
  <si>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</si>
  <si>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</si>
  <si>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</si>
  <si>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</si>
  <si>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</si>
  <si>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</si>
  <si>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</si>
  <si>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</si>
  <si>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</si>
  <si>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</si>
  <si>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</si>
  <si>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</si>
  <si>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</si>
  <si>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</si>
  <si>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</si>
  <si>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</si>
  <si>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</si>
  <si>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</si>
  <si>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BF Lobberich 1</t>
  </si>
  <si>
    <t>BG RW Krefeld 2</t>
  </si>
  <si>
    <t>Bezirksklasse</t>
  </si>
  <si>
    <t>Löwe</t>
  </si>
  <si>
    <t>Roland</t>
  </si>
  <si>
    <t>Tom</t>
  </si>
  <si>
    <t>Lothar</t>
  </si>
  <si>
    <t>Mladen</t>
  </si>
  <si>
    <t>Heller (E)</t>
  </si>
  <si>
    <t>Dörr (E)</t>
  </si>
  <si>
    <t>Löwe (E)</t>
  </si>
  <si>
    <t>Kock</t>
  </si>
  <si>
    <t>Klemet</t>
  </si>
  <si>
    <t>Prächtel</t>
  </si>
  <si>
    <t>Udo</t>
  </si>
  <si>
    <t>Düpre</t>
  </si>
  <si>
    <t>Roger</t>
  </si>
  <si>
    <t>Dietmar</t>
  </si>
  <si>
    <t>Thomas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</si>
</sst>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2" fontId="12" fillId="0" borderId="35" xfId="0" applyNumberFormat="1" applyFont="1" applyBorder="1" applyAlignment="1" applyProtection="1">
      <alignment horizontal="center" vertical="center"/>
      <protection/>
    </xf>
    <xf numFmtId="2" fontId="12" fillId="0" borderId="36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9" sqref="T19:T20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33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37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40887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31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2</v>
      </c>
      <c r="J7" s="118" t="s">
        <v>0</v>
      </c>
      <c r="K7" s="120">
        <f>IF(L21="","",IF(L21=J21,1,IF(L21&gt;J21,2,IF(L21&lt;J21,0))))</f>
        <v>0</v>
      </c>
      <c r="L7" s="121"/>
      <c r="M7" s="104" t="s">
        <v>32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55" t="s">
        <v>13</v>
      </c>
      <c r="C9" s="55"/>
      <c r="D9" s="56"/>
      <c r="E9" s="44" t="s">
        <v>8</v>
      </c>
      <c r="F9" s="70"/>
      <c r="G9" s="61" t="s">
        <v>21</v>
      </c>
      <c r="H9" s="61" t="s">
        <v>20</v>
      </c>
      <c r="I9" s="42" t="s">
        <v>14</v>
      </c>
      <c r="J9" s="43" t="s">
        <v>9</v>
      </c>
      <c r="K9" s="44"/>
      <c r="L9" s="45"/>
      <c r="M9" s="59" t="s">
        <v>13</v>
      </c>
      <c r="N9" s="55"/>
      <c r="O9" s="56"/>
      <c r="P9" s="71" t="s">
        <v>8</v>
      </c>
      <c r="Q9" s="72"/>
      <c r="R9" s="78" t="s">
        <v>21</v>
      </c>
      <c r="S9" s="78" t="s">
        <v>20</v>
      </c>
      <c r="T9" s="74" t="s">
        <v>14</v>
      </c>
    </row>
    <row r="10" spans="1:20" ht="13.5" customHeight="1" thickBot="1">
      <c r="A10" s="24"/>
      <c r="B10" s="57" t="s">
        <v>22</v>
      </c>
      <c r="C10" s="57"/>
      <c r="D10" s="58"/>
      <c r="E10" s="44"/>
      <c r="F10" s="70"/>
      <c r="G10" s="61"/>
      <c r="H10" s="61"/>
      <c r="I10" s="42"/>
      <c r="J10" s="46"/>
      <c r="K10" s="47"/>
      <c r="L10" s="48"/>
      <c r="M10" s="60" t="s">
        <v>22</v>
      </c>
      <c r="N10" s="57"/>
      <c r="O10" s="58"/>
      <c r="P10" s="47"/>
      <c r="Q10" s="73"/>
      <c r="R10" s="79"/>
      <c r="S10" s="79"/>
      <c r="T10" s="75"/>
    </row>
    <row r="11" spans="1:20" ht="27" customHeight="1" thickBot="1">
      <c r="A11" s="80" t="s">
        <v>15</v>
      </c>
      <c r="B11" s="51" t="s">
        <v>34</v>
      </c>
      <c r="C11" s="52"/>
      <c r="D11" s="53"/>
      <c r="E11" s="82">
        <v>150</v>
      </c>
      <c r="F11" s="82"/>
      <c r="G11" s="83">
        <v>6</v>
      </c>
      <c r="H11" s="76">
        <f>IF(G11="","",TRUNC(E11/G11,2))</f>
        <v>25</v>
      </c>
      <c r="I11" s="92">
        <v>109</v>
      </c>
      <c r="J11" s="68">
        <f>IF(M11="nicht",2,IF(B11="nicht",0,IF(P11="","",IF(E11&gt;P11,2,IF(E11=P11,1,IF(E11&lt;P11,0))))))</f>
        <v>2</v>
      </c>
      <c r="K11" s="100" t="s">
        <v>0</v>
      </c>
      <c r="L11" s="49">
        <f>IF(B11="nicht",2,IF(M11="nicht",0,IF(P11="","",IF(J11=2,0,IF(J11=1,1,IF(J11=0,2))))))</f>
        <v>0</v>
      </c>
      <c r="M11" s="51" t="s">
        <v>42</v>
      </c>
      <c r="N11" s="52"/>
      <c r="O11" s="53"/>
      <c r="P11" s="54">
        <v>90</v>
      </c>
      <c r="Q11" s="54"/>
      <c r="R11" s="95">
        <f>IF(G11="","",SUM(G11))</f>
        <v>6</v>
      </c>
      <c r="S11" s="108">
        <f>IF(R11="","",TRUNC(P11/R11,2))</f>
        <v>15</v>
      </c>
      <c r="T11" s="94">
        <v>61</v>
      </c>
    </row>
    <row r="12" spans="1:20" ht="27" customHeight="1" thickBot="1">
      <c r="A12" s="81"/>
      <c r="B12" s="85" t="s">
        <v>35</v>
      </c>
      <c r="C12" s="86"/>
      <c r="D12" s="87"/>
      <c r="E12" s="40">
        <v>1</v>
      </c>
      <c r="F12" s="35"/>
      <c r="G12" s="84"/>
      <c r="H12" s="77"/>
      <c r="I12" s="93"/>
      <c r="J12" s="69"/>
      <c r="K12" s="101"/>
      <c r="L12" s="50"/>
      <c r="M12" s="85" t="s">
        <v>49</v>
      </c>
      <c r="N12" s="86"/>
      <c r="O12" s="87"/>
      <c r="P12" s="40">
        <v>1</v>
      </c>
      <c r="Q12" s="35"/>
      <c r="R12" s="96"/>
      <c r="S12" s="77"/>
      <c r="T12" s="93"/>
    </row>
    <row r="13" spans="1:20" ht="27" customHeight="1" thickBot="1">
      <c r="A13" s="80" t="s">
        <v>16</v>
      </c>
      <c r="B13" s="179" t="s">
        <v>41</v>
      </c>
      <c r="C13" s="52"/>
      <c r="D13" s="53"/>
      <c r="E13" s="54">
        <v>89</v>
      </c>
      <c r="F13" s="54"/>
      <c r="G13" s="83">
        <v>20</v>
      </c>
      <c r="H13" s="76">
        <f>IF(G13="","",TRUNC(E13/G13,2))</f>
        <v>4.45</v>
      </c>
      <c r="I13" s="92">
        <v>17</v>
      </c>
      <c r="J13" s="68">
        <f>IF(M13="nicht",2,IF(B13="nicht",0,IF(P13="","",IF(E13&gt;P13,2,IF(E13=P13,1,IF(E13&lt;P13,0))))))</f>
        <v>2</v>
      </c>
      <c r="K13" s="100" t="s">
        <v>0</v>
      </c>
      <c r="L13" s="49">
        <f>IF(B13="nicht",2,IF(M13="nicht",0,IF(P13="","",IF(J13=2,0,IF(J13=1,1,IF(J13=0,2))))))</f>
        <v>0</v>
      </c>
      <c r="M13" s="51" t="s">
        <v>43</v>
      </c>
      <c r="N13" s="52"/>
      <c r="O13" s="53"/>
      <c r="P13" s="54">
        <v>59</v>
      </c>
      <c r="Q13" s="54"/>
      <c r="R13" s="95">
        <f>IF(G13="","",SUM(G13))</f>
        <v>20</v>
      </c>
      <c r="S13" s="76">
        <f>IF(R13="","",TRUNC(P13/R13,2))</f>
        <v>2.95</v>
      </c>
      <c r="T13" s="92">
        <v>14</v>
      </c>
    </row>
    <row r="14" spans="1:20" ht="27" customHeight="1" thickBot="1">
      <c r="A14" s="81"/>
      <c r="B14" s="85" t="s">
        <v>36</v>
      </c>
      <c r="C14" s="86"/>
      <c r="D14" s="87"/>
      <c r="E14" s="40">
        <v>8</v>
      </c>
      <c r="F14" s="35"/>
      <c r="G14" s="84"/>
      <c r="H14" s="77"/>
      <c r="I14" s="93"/>
      <c r="J14" s="69"/>
      <c r="K14" s="101"/>
      <c r="L14" s="50"/>
      <c r="M14" s="85" t="s">
        <v>48</v>
      </c>
      <c r="N14" s="86"/>
      <c r="O14" s="87"/>
      <c r="P14" s="40">
        <v>8</v>
      </c>
      <c r="Q14" s="35"/>
      <c r="R14" s="96"/>
      <c r="S14" s="77"/>
      <c r="T14" s="93"/>
    </row>
    <row r="15" spans="1:20" ht="27" customHeight="1" thickBot="1">
      <c r="A15" s="80" t="s">
        <v>17</v>
      </c>
      <c r="B15" s="179" t="s">
        <v>40</v>
      </c>
      <c r="C15" s="52"/>
      <c r="D15" s="53"/>
      <c r="E15" s="54">
        <v>54</v>
      </c>
      <c r="F15" s="54"/>
      <c r="G15" s="83">
        <v>20</v>
      </c>
      <c r="H15" s="76">
        <f>IF(G15="","",TRUNC(E15/G15,2))</f>
        <v>2.7</v>
      </c>
      <c r="I15" s="92">
        <v>14</v>
      </c>
      <c r="J15" s="68">
        <f>IF(M15="nicht",2,IF(B15="nicht",0,IF(P15="","",IF(E15&gt;P15,2,IF(E15=P15,1,IF(E15&lt;P15,0))))))</f>
        <v>2</v>
      </c>
      <c r="K15" s="100" t="s">
        <v>0</v>
      </c>
      <c r="L15" s="49">
        <f>IF(B15="nicht",2,IF(M15="nicht",0,IF(P15="","",IF(J15=2,0,IF(J15=1,1,IF(J15=0,2))))))</f>
        <v>0</v>
      </c>
      <c r="M15" s="51" t="s">
        <v>44</v>
      </c>
      <c r="N15" s="52"/>
      <c r="O15" s="53"/>
      <c r="P15" s="54">
        <v>47</v>
      </c>
      <c r="Q15" s="54"/>
      <c r="R15" s="95">
        <f>IF(G15="","",SUM(G15))</f>
        <v>20</v>
      </c>
      <c r="S15" s="76">
        <f>IF(R15="","",TRUNC(P15/R15,2))</f>
        <v>2.35</v>
      </c>
      <c r="T15" s="92">
        <v>17</v>
      </c>
    </row>
    <row r="16" spans="1:20" ht="27" customHeight="1" thickBot="1">
      <c r="A16" s="81"/>
      <c r="B16" s="85" t="s">
        <v>37</v>
      </c>
      <c r="C16" s="86"/>
      <c r="D16" s="87"/>
      <c r="E16" s="40">
        <v>2</v>
      </c>
      <c r="F16" s="35"/>
      <c r="G16" s="84"/>
      <c r="H16" s="77"/>
      <c r="I16" s="93"/>
      <c r="J16" s="69"/>
      <c r="K16" s="101"/>
      <c r="L16" s="50"/>
      <c r="M16" s="85" t="s">
        <v>45</v>
      </c>
      <c r="N16" s="86"/>
      <c r="O16" s="87"/>
      <c r="P16" s="40">
        <v>2</v>
      </c>
      <c r="Q16" s="35"/>
      <c r="R16" s="96"/>
      <c r="S16" s="77"/>
      <c r="T16" s="93"/>
    </row>
    <row r="17" spans="1:20" ht="27" customHeight="1" thickBot="1">
      <c r="A17" s="80" t="s">
        <v>4</v>
      </c>
      <c r="B17" s="179" t="s">
        <v>39</v>
      </c>
      <c r="C17" s="52"/>
      <c r="D17" s="53"/>
      <c r="E17" s="82">
        <v>29</v>
      </c>
      <c r="F17" s="82"/>
      <c r="G17" s="83">
        <v>20</v>
      </c>
      <c r="H17" s="76">
        <f>IF(G17="","",TRUNC(E17/G17,2))</f>
        <v>1.45</v>
      </c>
      <c r="I17" s="92">
        <v>6</v>
      </c>
      <c r="J17" s="68">
        <f>IF(M17="nicht",2,IF(B17="nicht",0,IF(P17="","",IF(E17&gt;P17,2,IF(E17=P17,1,IF(E17&lt;P17,0))))))</f>
        <v>0</v>
      </c>
      <c r="K17" s="100" t="s">
        <v>0</v>
      </c>
      <c r="L17" s="49">
        <f>IF(B17="nicht",2,IF(M17="nicht",0,IF(P17="","",IF(J17=2,0,IF(J17=1,1,IF(J17=0,2))))))</f>
        <v>2</v>
      </c>
      <c r="M17" s="51" t="s">
        <v>46</v>
      </c>
      <c r="N17" s="52"/>
      <c r="O17" s="53"/>
      <c r="P17" s="82">
        <v>101</v>
      </c>
      <c r="Q17" s="82"/>
      <c r="R17" s="95">
        <f>IF(G17="","",SUM(G17))</f>
        <v>20</v>
      </c>
      <c r="S17" s="76">
        <f>IF(R17="","",TRUNC(P17/R17,2))</f>
        <v>5.05</v>
      </c>
      <c r="T17" s="92">
        <v>20</v>
      </c>
    </row>
    <row r="18" spans="1:20" ht="27" customHeight="1" thickBot="1">
      <c r="A18" s="81"/>
      <c r="B18" s="85" t="s">
        <v>38</v>
      </c>
      <c r="C18" s="86"/>
      <c r="D18" s="87"/>
      <c r="E18" s="40">
        <v>40</v>
      </c>
      <c r="F18" s="35"/>
      <c r="G18" s="84"/>
      <c r="H18" s="77"/>
      <c r="I18" s="93"/>
      <c r="J18" s="69"/>
      <c r="K18" s="101"/>
      <c r="L18" s="50"/>
      <c r="M18" s="85" t="s">
        <v>47</v>
      </c>
      <c r="N18" s="86"/>
      <c r="O18" s="87"/>
      <c r="P18" s="40">
        <v>40</v>
      </c>
      <c r="Q18" s="35"/>
      <c r="R18" s="96"/>
      <c r="S18" s="77"/>
      <c r="T18" s="93"/>
    </row>
    <row r="19" spans="1:20" ht="27" customHeight="1" thickBot="1">
      <c r="A19" s="89"/>
      <c r="B19" s="51"/>
      <c r="C19" s="52"/>
      <c r="D19" s="53"/>
      <c r="E19" s="54"/>
      <c r="F19" s="54"/>
      <c r="G19" s="91"/>
      <c r="H19" s="76">
        <f>IF(G19="","",TRUNC(E19/G19,2))</f>
      </c>
      <c r="I19" s="94"/>
      <c r="J19" s="68">
        <f>IF(M19="nicht",2,IF(B19="nicht",0,IF(P19="","",IF(E19&gt;P19,2,IF(E19=P19,1,IF(E19&lt;P19,0))))))</f>
      </c>
      <c r="K19" s="98" t="s">
        <v>0</v>
      </c>
      <c r="L19" s="49">
        <f>IF(B19="nicht",2,IF(M19="nicht",0,IF(P19="","",IF(J19=2,0,IF(J19=1,1,IF(J19=0,2))))))</f>
      </c>
      <c r="M19" s="51"/>
      <c r="N19" s="52"/>
      <c r="O19" s="53"/>
      <c r="P19" s="54"/>
      <c r="Q19" s="54"/>
      <c r="R19" s="95">
        <f>IF(G19="","",SUM(G19))</f>
      </c>
      <c r="S19" s="76">
        <f>IF(R19="","",TRUNC(P19/R19,2))</f>
      </c>
      <c r="T19" s="94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77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77"/>
      <c r="T20" s="93"/>
    </row>
    <row r="21" spans="1:20" ht="27" customHeight="1" thickBot="1">
      <c r="A21" s="88" t="s">
        <v>10</v>
      </c>
      <c r="B21" s="64"/>
      <c r="C21" s="64"/>
      <c r="D21" s="65"/>
      <c r="E21" s="66">
        <f>IF(E11="","",SUM(E11+E13+E15+E17+E19))</f>
        <v>322</v>
      </c>
      <c r="F21" s="67"/>
      <c r="G21" s="38">
        <f>IF(G11="","",SUM(G11:G19))</f>
        <v>66</v>
      </c>
      <c r="H21" s="62">
        <f>IF(E21="","",TRUNC(E21/G21,2))</f>
        <v>4.87</v>
      </c>
      <c r="I21" s="63"/>
      <c r="J21" s="33">
        <f>IF(J11="","",SUM(J11:J19))</f>
        <v>6</v>
      </c>
      <c r="K21" s="39" t="s">
        <v>0</v>
      </c>
      <c r="L21" s="34">
        <f>IF(L11="","",SUM(L11:L19))</f>
        <v>2</v>
      </c>
      <c r="M21" s="64" t="s">
        <v>10</v>
      </c>
      <c r="N21" s="64"/>
      <c r="O21" s="65"/>
      <c r="P21" s="66">
        <f>IF(P11="","",SUM(P11+P13+P15+P17+P19))</f>
        <v>297</v>
      </c>
      <c r="Q21" s="67"/>
      <c r="R21" s="38">
        <f>IF(R11="","",SUM(R11:R19))</f>
        <v>66</v>
      </c>
      <c r="S21" s="62">
        <f>IF(P21="","",TRUNC(P21/R21,2))</f>
        <v>4.5</v>
      </c>
      <c r="T21" s="63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Bezirksklasse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37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40887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BF Lobberich 1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2</v>
      </c>
      <c r="J37" s="118" t="s">
        <v>0</v>
      </c>
      <c r="K37" s="120">
        <f>IF(L51="","",IF(L51&lt;=3,0,IF(L51=4,1,IF(L51&gt;=5,2))))</f>
        <v>0</v>
      </c>
      <c r="L37" s="121"/>
      <c r="M37" s="120" t="str">
        <f>IF(M7="","",M7)</f>
        <v>BG RW Krefeld 2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55" t="s">
        <v>13</v>
      </c>
      <c r="C39" s="55"/>
      <c r="D39" s="56"/>
      <c r="E39" s="44" t="s">
        <v>8</v>
      </c>
      <c r="F39" s="70"/>
      <c r="G39" s="61" t="s">
        <v>21</v>
      </c>
      <c r="H39" s="61" t="s">
        <v>20</v>
      </c>
      <c r="I39" s="42" t="s">
        <v>14</v>
      </c>
      <c r="J39" s="155" t="s">
        <v>9</v>
      </c>
      <c r="K39" s="71"/>
      <c r="L39" s="156"/>
      <c r="M39" s="55" t="s">
        <v>13</v>
      </c>
      <c r="N39" s="55"/>
      <c r="O39" s="56"/>
      <c r="P39" s="71" t="s">
        <v>8</v>
      </c>
      <c r="Q39" s="72"/>
      <c r="R39" s="78" t="s">
        <v>21</v>
      </c>
      <c r="S39" s="78" t="s">
        <v>20</v>
      </c>
      <c r="T39" s="74" t="s">
        <v>14</v>
      </c>
    </row>
    <row r="40" spans="1:20" ht="13.5" customHeight="1" thickBot="1">
      <c r="A40" s="24"/>
      <c r="B40" s="57" t="s">
        <v>22</v>
      </c>
      <c r="C40" s="57"/>
      <c r="D40" s="58"/>
      <c r="E40" s="44"/>
      <c r="F40" s="70"/>
      <c r="G40" s="61"/>
      <c r="H40" s="61"/>
      <c r="I40" s="42"/>
      <c r="J40" s="43"/>
      <c r="K40" s="44"/>
      <c r="L40" s="45"/>
      <c r="M40" s="57" t="s">
        <v>22</v>
      </c>
      <c r="N40" s="57"/>
      <c r="O40" s="58"/>
      <c r="P40" s="47"/>
      <c r="Q40" s="73"/>
      <c r="R40" s="79"/>
      <c r="S40" s="79"/>
      <c r="T40" s="75"/>
    </row>
    <row r="41" spans="1:20" ht="27" customHeight="1" thickBot="1">
      <c r="A41" s="80" t="s">
        <v>15</v>
      </c>
      <c r="B41" s="161" t="str">
        <f aca="true" t="shared" si="0" ref="B41:B50">IF(B11="","",B11)</f>
        <v>Löwe</v>
      </c>
      <c r="C41" s="162"/>
      <c r="D41" s="163"/>
      <c r="E41" s="157">
        <f>IF(E11="","",E11)</f>
        <v>150</v>
      </c>
      <c r="F41" s="157"/>
      <c r="G41" s="160">
        <f>IF(G11="","",G11)</f>
        <v>6</v>
      </c>
      <c r="H41" s="76">
        <f>IF(G41="","",TRUNC(E41/G41,2))</f>
        <v>25</v>
      </c>
      <c r="I41" s="160">
        <f>IF(I11="","",I11)</f>
        <v>109</v>
      </c>
      <c r="J41" s="68">
        <f>IF(J11="","",IF(J11&gt;=0,J11))</f>
        <v>2</v>
      </c>
      <c r="K41" s="100" t="s">
        <v>0</v>
      </c>
      <c r="L41" s="49">
        <f>IF(L11="","",IF(L11&gt;=0,L11))</f>
        <v>0</v>
      </c>
      <c r="M41" s="162" t="str">
        <f aca="true" t="shared" si="1" ref="M41:M50">IF(M11="","",M11)</f>
        <v>Kock</v>
      </c>
      <c r="N41" s="162"/>
      <c r="O41" s="163"/>
      <c r="P41" s="157">
        <f>IF(P11="","",P11)</f>
        <v>90</v>
      </c>
      <c r="Q41" s="157"/>
      <c r="R41" s="95">
        <f>IF(G41="","",SUM(G41))</f>
        <v>6</v>
      </c>
      <c r="S41" s="108">
        <f>IF(R41="","",TRUNC(P41/R41,2))</f>
        <v>15</v>
      </c>
      <c r="T41" s="167">
        <f>IF(T11="","",T11)</f>
        <v>61</v>
      </c>
    </row>
    <row r="42" spans="1:20" ht="27" customHeight="1" thickBot="1">
      <c r="A42" s="81"/>
      <c r="B42" s="164" t="str">
        <f t="shared" si="0"/>
        <v>Roland</v>
      </c>
      <c r="C42" s="165"/>
      <c r="D42" s="166"/>
      <c r="E42" s="40">
        <v>1</v>
      </c>
      <c r="F42" s="35"/>
      <c r="G42" s="96"/>
      <c r="H42" s="77"/>
      <c r="I42" s="96"/>
      <c r="J42" s="69"/>
      <c r="K42" s="101"/>
      <c r="L42" s="50"/>
      <c r="M42" s="165" t="str">
        <f t="shared" si="1"/>
        <v>Thomas</v>
      </c>
      <c r="N42" s="165"/>
      <c r="O42" s="166"/>
      <c r="P42" s="40">
        <v>1</v>
      </c>
      <c r="Q42" s="35"/>
      <c r="R42" s="96"/>
      <c r="S42" s="77"/>
      <c r="T42" s="168"/>
    </row>
    <row r="43" spans="1:20" ht="27" customHeight="1" thickBot="1">
      <c r="A43" s="80" t="s">
        <v>16</v>
      </c>
      <c r="B43" s="161" t="str">
        <f t="shared" si="0"/>
        <v>Löwe (E)</v>
      </c>
      <c r="C43" s="162"/>
      <c r="D43" s="163"/>
      <c r="E43" s="157">
        <f>IF(E13="","",E13)</f>
        <v>89</v>
      </c>
      <c r="F43" s="157"/>
      <c r="G43" s="160">
        <f>IF(G13="","",G13)</f>
        <v>20</v>
      </c>
      <c r="H43" s="76">
        <f>IF(G43="","",TRUNC(E43/G43,2))</f>
        <v>4.45</v>
      </c>
      <c r="I43" s="160">
        <f>IF(I13="","",I13)</f>
        <v>17</v>
      </c>
      <c r="J43" s="68">
        <f>IF(J13="","",IF(J13&gt;=0,J13))</f>
        <v>2</v>
      </c>
      <c r="K43" s="100" t="s">
        <v>0</v>
      </c>
      <c r="L43" s="49">
        <f>IF(L13="","",IF(L13&gt;=0,L13))</f>
        <v>0</v>
      </c>
      <c r="M43" s="162" t="str">
        <f t="shared" si="1"/>
        <v>Klemet</v>
      </c>
      <c r="N43" s="162"/>
      <c r="O43" s="163"/>
      <c r="P43" s="157">
        <f>IF(P13="","",P13)</f>
        <v>59</v>
      </c>
      <c r="Q43" s="157"/>
      <c r="R43" s="95">
        <f>IF(G43="","",SUM(G43))</f>
        <v>20</v>
      </c>
      <c r="S43" s="76">
        <f>IF(R43="","",TRUNC(P43/R43,2))</f>
        <v>2.95</v>
      </c>
      <c r="T43" s="167">
        <f>IF(T13="","",T13)</f>
        <v>14</v>
      </c>
    </row>
    <row r="44" spans="1:20" ht="27" customHeight="1" thickBot="1">
      <c r="A44" s="81"/>
      <c r="B44" s="164" t="str">
        <f t="shared" si="0"/>
        <v>Tom</v>
      </c>
      <c r="C44" s="165"/>
      <c r="D44" s="166"/>
      <c r="E44" s="40">
        <v>8</v>
      </c>
      <c r="F44" s="35"/>
      <c r="G44" s="96"/>
      <c r="H44" s="77"/>
      <c r="I44" s="96"/>
      <c r="J44" s="69"/>
      <c r="K44" s="101"/>
      <c r="L44" s="50"/>
      <c r="M44" s="165" t="str">
        <f t="shared" si="1"/>
        <v>Dietmar</v>
      </c>
      <c r="N44" s="165"/>
      <c r="O44" s="166"/>
      <c r="P44" s="40">
        <v>8</v>
      </c>
      <c r="Q44" s="35"/>
      <c r="R44" s="96"/>
      <c r="S44" s="77"/>
      <c r="T44" s="168"/>
    </row>
    <row r="45" spans="1:20" ht="27" customHeight="1" thickBot="1">
      <c r="A45" s="80" t="s">
        <v>17</v>
      </c>
      <c r="B45" s="161" t="str">
        <f t="shared" si="0"/>
        <v>Dörr (E)</v>
      </c>
      <c r="C45" s="162"/>
      <c r="D45" s="163"/>
      <c r="E45" s="157">
        <f>IF(E15="","",E15)</f>
        <v>54</v>
      </c>
      <c r="F45" s="157"/>
      <c r="G45" s="160">
        <f>IF(G15="","",G15)</f>
        <v>20</v>
      </c>
      <c r="H45" s="76">
        <f>IF(G45="","",TRUNC(E45/G45,2))</f>
        <v>2.7</v>
      </c>
      <c r="I45" s="160">
        <f>IF(I15="","",I15)</f>
        <v>14</v>
      </c>
      <c r="J45" s="68">
        <f>IF(J15="","",IF(J15&gt;=0,J15))</f>
        <v>2</v>
      </c>
      <c r="K45" s="100" t="s">
        <v>0</v>
      </c>
      <c r="L45" s="49">
        <f>IF(L15="","",IF(L15&gt;=0,L15))</f>
        <v>0</v>
      </c>
      <c r="M45" s="162" t="str">
        <f t="shared" si="1"/>
        <v>Prächtel</v>
      </c>
      <c r="N45" s="162"/>
      <c r="O45" s="163"/>
      <c r="P45" s="157">
        <f>IF(P15="","",P15)</f>
        <v>47</v>
      </c>
      <c r="Q45" s="157"/>
      <c r="R45" s="95">
        <f>IF(G45="","",SUM(G45))</f>
        <v>20</v>
      </c>
      <c r="S45" s="76">
        <f>IF(R45="","",TRUNC(P45/R45,2))</f>
        <v>2.35</v>
      </c>
      <c r="T45" s="167">
        <f>IF(T15="","",T15)</f>
        <v>17</v>
      </c>
    </row>
    <row r="46" spans="1:20" ht="27" customHeight="1" thickBot="1">
      <c r="A46" s="81"/>
      <c r="B46" s="164" t="str">
        <f t="shared" si="0"/>
        <v>Lothar</v>
      </c>
      <c r="C46" s="165"/>
      <c r="D46" s="166"/>
      <c r="E46" s="40">
        <v>2</v>
      </c>
      <c r="F46" s="35"/>
      <c r="G46" s="96"/>
      <c r="H46" s="77"/>
      <c r="I46" s="96"/>
      <c r="J46" s="69"/>
      <c r="K46" s="101"/>
      <c r="L46" s="50"/>
      <c r="M46" s="165" t="str">
        <f t="shared" si="1"/>
        <v>Udo</v>
      </c>
      <c r="N46" s="165"/>
      <c r="O46" s="166"/>
      <c r="P46" s="40">
        <v>2</v>
      </c>
      <c r="Q46" s="35"/>
      <c r="R46" s="96"/>
      <c r="S46" s="77"/>
      <c r="T46" s="168"/>
    </row>
    <row r="47" spans="1:20" ht="27" customHeight="1" thickBot="1">
      <c r="A47" s="80" t="s">
        <v>4</v>
      </c>
      <c r="B47" s="161" t="str">
        <f t="shared" si="0"/>
        <v>Heller (E)</v>
      </c>
      <c r="C47" s="162"/>
      <c r="D47" s="163"/>
      <c r="E47" s="157">
        <f>IF(E17="","",E17)</f>
        <v>29</v>
      </c>
      <c r="F47" s="157"/>
      <c r="G47" s="160">
        <f>IF(G17="","",G17)</f>
        <v>20</v>
      </c>
      <c r="H47" s="76">
        <f>IF(G47="","",TRUNC(E47/G47,2))</f>
        <v>1.45</v>
      </c>
      <c r="I47" s="160">
        <f>IF(I17="","",I17)</f>
        <v>6</v>
      </c>
      <c r="J47" s="68">
        <f>IF(J17="","",IF(J17&gt;=0,J17))</f>
        <v>0</v>
      </c>
      <c r="K47" s="100" t="s">
        <v>0</v>
      </c>
      <c r="L47" s="49">
        <f>IF(L17="","",IF(L17&gt;=0,L17))</f>
        <v>2</v>
      </c>
      <c r="M47" s="162" t="str">
        <f t="shared" si="1"/>
        <v>Düpre</v>
      </c>
      <c r="N47" s="162"/>
      <c r="O47" s="163"/>
      <c r="P47" s="157">
        <f>IF(P17="","",P17)</f>
        <v>101</v>
      </c>
      <c r="Q47" s="157"/>
      <c r="R47" s="95">
        <f>IF(G47="","",SUM(G47))</f>
        <v>20</v>
      </c>
      <c r="S47" s="76">
        <f>IF(R47="","",TRUNC(P47/R47,2))</f>
        <v>5.05</v>
      </c>
      <c r="T47" s="167">
        <f>IF(T17="","",T17)</f>
        <v>20</v>
      </c>
    </row>
    <row r="48" spans="1:20" ht="27" customHeight="1" thickBot="1">
      <c r="A48" s="81"/>
      <c r="B48" s="164" t="str">
        <f t="shared" si="0"/>
        <v>Mladen</v>
      </c>
      <c r="C48" s="165"/>
      <c r="D48" s="166"/>
      <c r="E48" s="40">
        <v>40</v>
      </c>
      <c r="F48" s="35"/>
      <c r="G48" s="96"/>
      <c r="H48" s="77"/>
      <c r="I48" s="96"/>
      <c r="J48" s="69"/>
      <c r="K48" s="101"/>
      <c r="L48" s="50"/>
      <c r="M48" s="165" t="str">
        <f t="shared" si="1"/>
        <v>Roger</v>
      </c>
      <c r="N48" s="165"/>
      <c r="O48" s="166"/>
      <c r="P48" s="40">
        <v>40</v>
      </c>
      <c r="Q48" s="35"/>
      <c r="R48" s="96"/>
      <c r="S48" s="77"/>
      <c r="T48" s="168"/>
    </row>
    <row r="49" spans="1:20" ht="27" customHeight="1" thickBot="1">
      <c r="A49" s="89"/>
      <c r="B49" s="161">
        <f t="shared" si="0"/>
      </c>
      <c r="C49" s="162"/>
      <c r="D49" s="163"/>
      <c r="E49" s="157">
        <f>IF(E19="","",E19)</f>
      </c>
      <c r="F49" s="157"/>
      <c r="G49" s="160">
        <f>IF(G19="","",G19)</f>
      </c>
      <c r="H49" s="76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2">
        <f t="shared" si="1"/>
      </c>
      <c r="N49" s="162"/>
      <c r="O49" s="163"/>
      <c r="P49" s="157">
        <f>IF(P19="","",P19)</f>
      </c>
      <c r="Q49" s="157"/>
      <c r="R49" s="95">
        <f>IF(G49="","",SUM(G49))</f>
      </c>
      <c r="S49" s="76">
        <f>IF(R49="","",TRUNC(P49/R49,2))</f>
      </c>
      <c r="T49" s="167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77"/>
      <c r="I50" s="96"/>
      <c r="J50" s="69"/>
      <c r="K50" s="101"/>
      <c r="L50" s="50"/>
      <c r="M50" s="170">
        <f t="shared" si="1"/>
      </c>
      <c r="N50" s="170"/>
      <c r="O50" s="171"/>
      <c r="P50" s="36"/>
      <c r="Q50" s="37"/>
      <c r="R50" s="96"/>
      <c r="S50" s="77"/>
      <c r="T50" s="168"/>
    </row>
    <row r="51" spans="1:20" ht="27" customHeight="1" thickBot="1">
      <c r="A51" s="88" t="s">
        <v>10</v>
      </c>
      <c r="B51" s="64"/>
      <c r="C51" s="64"/>
      <c r="D51" s="65"/>
      <c r="E51" s="66">
        <f>IF(E21="","",E21)</f>
        <v>322</v>
      </c>
      <c r="F51" s="67"/>
      <c r="G51" s="38">
        <f>IF(G21="","",G21)</f>
        <v>66</v>
      </c>
      <c r="H51" s="62">
        <f>IF(E51="","",TRUNC(E51/G51,2))</f>
        <v>4.87</v>
      </c>
      <c r="I51" s="63"/>
      <c r="J51" s="33">
        <f>IF(J41="","",SUM(J41:J49))</f>
        <v>6</v>
      </c>
      <c r="K51" s="39" t="s">
        <v>0</v>
      </c>
      <c r="L51" s="34">
        <f>IF(L41="","",SUM(L41:L49))</f>
        <v>2</v>
      </c>
      <c r="M51" s="64" t="s">
        <v>10</v>
      </c>
      <c r="N51" s="64"/>
      <c r="O51" s="65"/>
      <c r="P51" s="66">
        <f>IF(P21="","",P21)</f>
        <v>297</v>
      </c>
      <c r="Q51" s="67"/>
      <c r="R51" s="38">
        <f>IF(R21="","",R21)</f>
        <v>66</v>
      </c>
      <c r="S51" s="62">
        <f>IF(P51="","",TRUNC(P51/R51,2))</f>
        <v>4.5</v>
      </c>
      <c r="T51" s="63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1" t="s">
        <v>26</v>
      </c>
      <c r="C72" s="162"/>
      <c r="D72" s="163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M45:O45"/>
    <mergeCell ref="K45:K46"/>
    <mergeCell ref="B45:D45"/>
    <mergeCell ref="M46:O46"/>
    <mergeCell ref="J49:J50"/>
    <mergeCell ref="K49:K50"/>
    <mergeCell ref="J47:J48"/>
    <mergeCell ref="E47:F47"/>
    <mergeCell ref="G47:G48"/>
    <mergeCell ref="H47:H48"/>
    <mergeCell ref="G49:G50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I15:I16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A21:D21"/>
    <mergeCell ref="E21:F21"/>
    <mergeCell ref="B20:D20"/>
    <mergeCell ref="M20:O20"/>
    <mergeCell ref="A19:A20"/>
    <mergeCell ref="B19:D19"/>
    <mergeCell ref="E19:F19"/>
    <mergeCell ref="G19:G20"/>
    <mergeCell ref="I19:I20"/>
    <mergeCell ref="J19:J20"/>
    <mergeCell ref="A17:A18"/>
    <mergeCell ref="B17:D17"/>
    <mergeCell ref="E17:F17"/>
    <mergeCell ref="G17:G18"/>
    <mergeCell ref="B18:D18"/>
    <mergeCell ref="L17:L18"/>
    <mergeCell ref="I17:I18"/>
    <mergeCell ref="K17:K18"/>
    <mergeCell ref="E9:F10"/>
    <mergeCell ref="P9:Q10"/>
    <mergeCell ref="T9:T10"/>
    <mergeCell ref="H17:H18"/>
    <mergeCell ref="R9:R10"/>
    <mergeCell ref="H19:H20"/>
    <mergeCell ref="M19:O19"/>
    <mergeCell ref="M17:O17"/>
    <mergeCell ref="S17:S18"/>
    <mergeCell ref="T17:T18"/>
    <mergeCell ref="H9:H10"/>
    <mergeCell ref="H21:I21"/>
    <mergeCell ref="M21:O21"/>
    <mergeCell ref="P21:Q21"/>
    <mergeCell ref="S21:T21"/>
    <mergeCell ref="J17:J18"/>
    <mergeCell ref="P19:Q19"/>
    <mergeCell ref="R19:R20"/>
    <mergeCell ref="K19:K20"/>
    <mergeCell ref="L19:L20"/>
    <mergeCell ref="I9:I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2008-08-16T12:17:47Z</cp:lastPrinted>
  <dcterms:created xsi:type="dcterms:W3CDTF">2007-05-06T21:17:12Z</dcterms:created>
  <dcterms:modified xsi:type="dcterms:W3CDTF">2012-01-25T15:59:14Z</dcterms:modified>
  <cp:category/>
  <cp:version/>
  <cp:contentType/>
  <cp:contentStatus/>
</cp:coreProperties>
</file>